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<sst xmlns="http://schemas.openxmlformats.org/spreadsheetml/2006/main" count="363" uniqueCount="119">
  <si>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</si>
  <si>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</si>
  <si>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</si>
  <si>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</si>
  <si>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</si>
  <si>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</si>
  <si>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</si>
  <si>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</si>
  <si>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</si>
  <si>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</si>
  <si>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</si>
  <si>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</si>
  <si>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</si>
  <si>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</si>
  <si>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</si>
  <si>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</si>
  <si>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</si>
  <si>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</si>
  <si>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</si>
  <si>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</si>
  <si>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</si>
  <si>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</si>
  <si>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</si>
  <si>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</si>
  <si>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</si>
  <si>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</si>
  <si>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</si>
  <si>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</si>
  <si>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</si>
  <si>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</si>
  <si>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</si>
  <si>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</si>
  <si>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</si>
  <si>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</si>
  <si>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</si>
  <si>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</si>
  <si>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</si>
  <si>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</si>
  <si>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</si>
  <si>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</si>
  <si>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</si>
  <si>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</si>
  <si>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</si>
  <si>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</si>
  <si>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</si>
  <si>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</si>
  <si>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</si>
  <si>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</si>
  <si>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</si>
  <si>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</si>
  <si>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</si>
  <si>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</si>
  <si>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</si>
  <si>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</si>
  <si>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</si>
  <si>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</si>
  <si>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</si>
  <si>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</si>
  <si>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</si>
  <si>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</si>
  <si>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</si>
  <si>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</si>
  <si>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</si>
  <si>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</si>
  <si>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</si>
  <si>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</si>
  <si>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</si>
  <si>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</si>
  <si>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</si>
  <si>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</si>
  <si>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</si>
  <si>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</si>
  <si>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</si>
  <si>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</si>
  <si>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</si>
  <si>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</si>
  <si>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</si>
  <si>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</si>
  <si>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</si>
  <si>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</si>
  <si>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</si>
  <si>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</si>
  <si>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</si>
  <si>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</si>
  <si>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</si>
  <si>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</si>
  <si>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</si>
  <si>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</si>
  <si>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</si>
  <si>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</si>
  <si>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</si>
  <si>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</si>
  <si>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</si>
  <si>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</si>
  <si>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</si>
  <si>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</si>
  <si>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</si>
  <si>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</si>
  <si>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</si>
  <si>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</si>
  <si>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</si>
  <si>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</si>
  <si>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</si>
  <si>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</si>
  <si>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</si>
  <si>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</si>
  <si>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</si>
  <si>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</si>
  <si>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</si>
  <si>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</si>
  <si>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</si>
  <si>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</si>
  <si>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</si>
  <si>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>план на січень-жовтень  2015р.</t>
  </si>
  <si>
    <t xml:space="preserve">станом на 06.10.2015 р. </t>
  </si>
  <si>
    <r>
      <t xml:space="preserve">станом на 06.10.2015р.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</si>
  <si>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06.10.2015р.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</si>
  <si>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06.10.2015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</si>
  <si>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06.10.2015р.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</si>
</sst>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7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185" fontId="7" fillId="0" borderId="4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2643428"/>
        <c:axId val="2464261"/>
      </c:lineChart>
      <c:catAx>
        <c:axId val="226434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4261"/>
        <c:crosses val="autoZero"/>
        <c:auto val="0"/>
        <c:lblOffset val="100"/>
        <c:tickLblSkip val="1"/>
        <c:noMultiLvlLbl val="0"/>
      </c:catAx>
      <c:valAx>
        <c:axId val="246426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64342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жовтень!$L$4:$L$4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жовтень!$M$4:$M$24</c:f>
              <c:numCache/>
            </c:numRef>
          </c:val>
          <c:smooth val="1"/>
        </c:ser>
        <c:marker val="1"/>
        <c:axId val="31878398"/>
        <c:axId val="18470127"/>
      </c:lineChart>
      <c:catAx>
        <c:axId val="318783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70127"/>
        <c:crosses val="autoZero"/>
        <c:auto val="0"/>
        <c:lblOffset val="100"/>
        <c:tickLblSkip val="1"/>
        <c:noMultiLvlLbl val="0"/>
      </c:catAx>
      <c:valAx>
        <c:axId val="18470127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87839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06.10.2015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2013416"/>
        <c:axId val="19685289"/>
      </c:bar3DChart>
      <c:catAx>
        <c:axId val="32013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9685289"/>
        <c:crosses val="autoZero"/>
        <c:auto val="1"/>
        <c:lblOffset val="100"/>
        <c:tickLblSkip val="1"/>
        <c:noMultiLvlLbl val="0"/>
      </c:catAx>
      <c:valAx>
        <c:axId val="19685289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13416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2949874"/>
        <c:axId val="51004547"/>
      </c:barChart>
      <c:catAx>
        <c:axId val="4294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04547"/>
        <c:crosses val="autoZero"/>
        <c:auto val="1"/>
        <c:lblOffset val="100"/>
        <c:tickLblSkip val="1"/>
        <c:noMultiLvlLbl val="0"/>
      </c:catAx>
      <c:valAx>
        <c:axId val="51004547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49874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6387740"/>
        <c:axId val="37727613"/>
      </c:barChart>
      <c:catAx>
        <c:axId val="56387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27613"/>
        <c:crosses val="autoZero"/>
        <c:auto val="1"/>
        <c:lblOffset val="100"/>
        <c:tickLblSkip val="1"/>
        <c:noMultiLvlLbl val="0"/>
      </c:catAx>
      <c:valAx>
        <c:axId val="37727613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87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4004198"/>
        <c:axId val="36037783"/>
      </c:barChart>
      <c:catAx>
        <c:axId val="400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37783"/>
        <c:crossesAt val="0"/>
        <c:auto val="1"/>
        <c:lblOffset val="100"/>
        <c:tickLblSkip val="1"/>
        <c:noMultiLvlLbl val="0"/>
      </c:catAx>
      <c:valAx>
        <c:axId val="36037783"/>
        <c:scaling>
          <c:orientation val="minMax"/>
          <c:max val="6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4198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2178350"/>
        <c:axId val="65387423"/>
      </c:lineChart>
      <c:catAx>
        <c:axId val="221783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87423"/>
        <c:crosses val="autoZero"/>
        <c:auto val="0"/>
        <c:lblOffset val="100"/>
        <c:tickLblSkip val="1"/>
        <c:noMultiLvlLbl val="0"/>
      </c:catAx>
      <c:valAx>
        <c:axId val="6538742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1783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1615896"/>
        <c:axId val="61889881"/>
      </c:lineChart>
      <c:catAx>
        <c:axId val="516158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89881"/>
        <c:crosses val="autoZero"/>
        <c:auto val="0"/>
        <c:lblOffset val="100"/>
        <c:tickLblSkip val="1"/>
        <c:noMultiLvlLbl val="0"/>
      </c:catAx>
      <c:valAx>
        <c:axId val="6188988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6158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0138018"/>
        <c:axId val="47024435"/>
      </c:lineChart>
      <c:catAx>
        <c:axId val="201380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24435"/>
        <c:crosses val="autoZero"/>
        <c:auto val="0"/>
        <c:lblOffset val="100"/>
        <c:tickLblSkip val="1"/>
        <c:noMultiLvlLbl val="0"/>
      </c:catAx>
      <c:valAx>
        <c:axId val="4702443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1380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20566732"/>
        <c:axId val="50882861"/>
      </c:lineChart>
      <c:catAx>
        <c:axId val="205667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82861"/>
        <c:crosses val="autoZero"/>
        <c:auto val="0"/>
        <c:lblOffset val="100"/>
        <c:tickLblSkip val="1"/>
        <c:noMultiLvlLbl val="0"/>
      </c:catAx>
      <c:valAx>
        <c:axId val="5088286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5667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5292566"/>
        <c:axId val="27871047"/>
      </c:lineChart>
      <c:catAx>
        <c:axId val="552925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71047"/>
        <c:crosses val="autoZero"/>
        <c:auto val="0"/>
        <c:lblOffset val="100"/>
        <c:tickLblSkip val="1"/>
        <c:noMultiLvlLbl val="0"/>
      </c:catAx>
      <c:valAx>
        <c:axId val="27871047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2925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9512832"/>
        <c:axId val="42962305"/>
      </c:lineChart>
      <c:catAx>
        <c:axId val="495128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62305"/>
        <c:crosses val="autoZero"/>
        <c:auto val="0"/>
        <c:lblOffset val="100"/>
        <c:tickLblSkip val="1"/>
        <c:noMultiLvlLbl val="0"/>
      </c:catAx>
      <c:valAx>
        <c:axId val="42962305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5128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1116426"/>
        <c:axId val="57394651"/>
      </c:lineChart>
      <c:catAx>
        <c:axId val="511164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94651"/>
        <c:crosses val="autoZero"/>
        <c:auto val="0"/>
        <c:lblOffset val="100"/>
        <c:tickLblSkip val="1"/>
        <c:noMultiLvlLbl val="0"/>
      </c:catAx>
      <c:valAx>
        <c:axId val="57394651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116426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46789812"/>
        <c:axId val="18455125"/>
      </c:lineChart>
      <c:catAx>
        <c:axId val="467898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55125"/>
        <c:crosses val="autoZero"/>
        <c:auto val="0"/>
        <c:lblOffset val="100"/>
        <c:tickLblSkip val="1"/>
        <c:noMultiLvlLbl val="0"/>
      </c:catAx>
      <c:valAx>
        <c:axId val="18455125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7898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січень-жовтень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06.10.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536 097,3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517 540,9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- 42 273,1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жовтень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50 675,4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- 18 556,4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1507.10082</v>
          </cell>
        </row>
      </sheetData>
      <sheetData sheetId="2">
        <row r="83">
          <cell r="D83">
            <v>2162.07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6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8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0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Фонтан Сіті"/>
    </sheetNames>
    <sheetDataSet>
      <sheetData sheetId="16">
        <row r="6">
          <cell r="K6">
            <v>167647826.62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51</v>
      </c>
      <c r="O1" s="107"/>
      <c r="P1" s="107"/>
      <c r="Q1" s="107"/>
      <c r="R1" s="107"/>
      <c r="S1" s="112"/>
    </row>
    <row r="2" spans="1:19" ht="16.5" thickBot="1">
      <c r="A2" s="113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52</v>
      </c>
      <c r="O2" s="117"/>
      <c r="P2" s="117"/>
      <c r="Q2" s="117"/>
      <c r="R2" s="117"/>
      <c r="S2" s="118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21" t="s">
        <v>37</v>
      </c>
      <c r="O27" s="121"/>
      <c r="P27" s="121"/>
      <c r="Q27" s="121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22" t="s">
        <v>31</v>
      </c>
      <c r="O28" s="122"/>
      <c r="P28" s="122"/>
      <c r="Q28" s="122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9">
        <v>42036</v>
      </c>
      <c r="O29" s="123">
        <f>'[1]січень '!$D$142</f>
        <v>132375.63</v>
      </c>
      <c r="P29" s="123"/>
      <c r="Q29" s="123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20"/>
      <c r="O30" s="123"/>
      <c r="P30" s="123"/>
      <c r="Q30" s="123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4" t="s">
        <v>46</v>
      </c>
      <c r="P32" s="125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6" t="s">
        <v>47</v>
      </c>
      <c r="P33" s="126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7" t="s">
        <v>49</v>
      </c>
      <c r="P34" s="128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21" t="s">
        <v>32</v>
      </c>
      <c r="O37" s="121"/>
      <c r="P37" s="121"/>
      <c r="Q37" s="121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30" t="s">
        <v>33</v>
      </c>
      <c r="O38" s="130"/>
      <c r="P38" s="130"/>
      <c r="Q38" s="130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9">
        <v>42036</v>
      </c>
      <c r="O39" s="129">
        <v>0</v>
      </c>
      <c r="P39" s="129"/>
      <c r="Q39" s="129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20"/>
      <c r="O40" s="129"/>
      <c r="P40" s="129"/>
      <c r="Q40" s="129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5" sqref="Q45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110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112</v>
      </c>
      <c r="Q1" s="107"/>
      <c r="R1" s="107"/>
      <c r="S1" s="107"/>
      <c r="T1" s="107"/>
      <c r="U1" s="112"/>
    </row>
    <row r="2" spans="1:21" ht="16.5" thickBot="1">
      <c r="A2" s="113" t="s">
        <v>114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115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AVERAGE(L4:L6)</f>
        <v>2800.766666666667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2800.8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21.900000000000166</v>
      </c>
      <c r="L6" s="41">
        <v>1829.2</v>
      </c>
      <c r="M6" s="41">
        <v>1870</v>
      </c>
      <c r="N6" s="4">
        <f t="shared" si="1"/>
        <v>0.9781818181818182</v>
      </c>
      <c r="O6" s="2">
        <v>2800.8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42283</v>
      </c>
      <c r="B7" s="41"/>
      <c r="C7" s="60"/>
      <c r="D7" s="47"/>
      <c r="E7" s="41"/>
      <c r="F7" s="48"/>
      <c r="G7" s="3"/>
      <c r="H7" s="3"/>
      <c r="I7" s="3"/>
      <c r="J7" s="3"/>
      <c r="K7" s="41">
        <f t="shared" si="0"/>
        <v>0</v>
      </c>
      <c r="L7" s="41"/>
      <c r="M7" s="41">
        <v>3530</v>
      </c>
      <c r="N7" s="4">
        <f t="shared" si="1"/>
        <v>0</v>
      </c>
      <c r="O7" s="2">
        <v>2800.8</v>
      </c>
      <c r="P7" s="104"/>
      <c r="Q7" s="47"/>
      <c r="R7" s="53"/>
      <c r="S7" s="135"/>
      <c r="T7" s="136"/>
      <c r="U7" s="34">
        <f t="shared" si="2"/>
        <v>0</v>
      </c>
    </row>
    <row r="8" spans="1:21" ht="12.75">
      <c r="A8" s="12">
        <v>42284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v>3460</v>
      </c>
      <c r="N8" s="4">
        <f t="shared" si="1"/>
        <v>0</v>
      </c>
      <c r="O8" s="2">
        <v>2800.8</v>
      </c>
      <c r="P8" s="104"/>
      <c r="Q8" s="47"/>
      <c r="R8" s="53"/>
      <c r="S8" s="135"/>
      <c r="T8" s="136"/>
      <c r="U8" s="34">
        <f t="shared" si="2"/>
        <v>0</v>
      </c>
    </row>
    <row r="9" spans="1:21" ht="12.75">
      <c r="A9" s="12">
        <v>42285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1300</v>
      </c>
      <c r="N9" s="4">
        <f t="shared" si="1"/>
        <v>0</v>
      </c>
      <c r="O9" s="2">
        <v>2800.8</v>
      </c>
      <c r="P9" s="104"/>
      <c r="Q9" s="47"/>
      <c r="R9" s="52"/>
      <c r="S9" s="135"/>
      <c r="T9" s="136"/>
      <c r="U9" s="34">
        <f t="shared" si="2"/>
        <v>0</v>
      </c>
    </row>
    <row r="10" spans="1:21" ht="12.75">
      <c r="A10" s="12">
        <v>42286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1550</v>
      </c>
      <c r="N10" s="4">
        <f t="shared" si="1"/>
        <v>0</v>
      </c>
      <c r="O10" s="2">
        <v>2800.8</v>
      </c>
      <c r="P10" s="104"/>
      <c r="Q10" s="47"/>
      <c r="R10" s="53"/>
      <c r="S10" s="135"/>
      <c r="T10" s="136"/>
      <c r="U10" s="34">
        <f t="shared" si="2"/>
        <v>0</v>
      </c>
    </row>
    <row r="11" spans="1:21" ht="12.75">
      <c r="A11" s="12">
        <v>42289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2150</v>
      </c>
      <c r="N11" s="4">
        <f t="shared" si="1"/>
        <v>0</v>
      </c>
      <c r="O11" s="2">
        <v>2800.8</v>
      </c>
      <c r="P11" s="104"/>
      <c r="Q11" s="47"/>
      <c r="R11" s="53"/>
      <c r="S11" s="135"/>
      <c r="T11" s="136"/>
      <c r="U11" s="34">
        <f t="shared" si="2"/>
        <v>0</v>
      </c>
    </row>
    <row r="12" spans="1:21" ht="12.75">
      <c r="A12" s="12">
        <v>42290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2200</v>
      </c>
      <c r="N12" s="4">
        <f t="shared" si="1"/>
        <v>0</v>
      </c>
      <c r="O12" s="2">
        <v>2800.8</v>
      </c>
      <c r="P12" s="104"/>
      <c r="Q12" s="47"/>
      <c r="R12" s="53"/>
      <c r="S12" s="135"/>
      <c r="T12" s="136"/>
      <c r="U12" s="34">
        <f t="shared" si="2"/>
        <v>0</v>
      </c>
    </row>
    <row r="13" spans="1:21" ht="12.75">
      <c r="A13" s="12">
        <v>42292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4500</v>
      </c>
      <c r="N13" s="4">
        <f t="shared" si="1"/>
        <v>0</v>
      </c>
      <c r="O13" s="2">
        <v>2800.8</v>
      </c>
      <c r="P13" s="104"/>
      <c r="Q13" s="47"/>
      <c r="R13" s="53"/>
      <c r="S13" s="135"/>
      <c r="T13" s="136"/>
      <c r="U13" s="34">
        <f t="shared" si="2"/>
        <v>0</v>
      </c>
    </row>
    <row r="14" spans="1:21" ht="12.75">
      <c r="A14" s="12">
        <v>42293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1700</v>
      </c>
      <c r="N14" s="4">
        <f t="shared" si="1"/>
        <v>0</v>
      </c>
      <c r="O14" s="2">
        <v>2800.8</v>
      </c>
      <c r="P14" s="104"/>
      <c r="Q14" s="47"/>
      <c r="R14" s="52"/>
      <c r="S14" s="135"/>
      <c r="T14" s="136"/>
      <c r="U14" s="34">
        <f t="shared" si="2"/>
        <v>0</v>
      </c>
    </row>
    <row r="15" spans="1:21" ht="12.75">
      <c r="A15" s="12">
        <v>42296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1650</v>
      </c>
      <c r="N15" s="4">
        <f t="shared" si="1"/>
        <v>0</v>
      </c>
      <c r="O15" s="2">
        <v>2800.8</v>
      </c>
      <c r="P15" s="104"/>
      <c r="Q15" s="47"/>
      <c r="R15" s="52"/>
      <c r="S15" s="135"/>
      <c r="T15" s="136"/>
      <c r="U15" s="34">
        <f t="shared" si="2"/>
        <v>0</v>
      </c>
    </row>
    <row r="16" spans="1:21" ht="12.75">
      <c r="A16" s="12">
        <v>42297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2300</v>
      </c>
      <c r="N16" s="4">
        <f>L16/M16</f>
        <v>0</v>
      </c>
      <c r="O16" s="2">
        <v>2800.8</v>
      </c>
      <c r="P16" s="104"/>
      <c r="Q16" s="47"/>
      <c r="R16" s="52"/>
      <c r="S16" s="135"/>
      <c r="T16" s="136"/>
      <c r="U16" s="34">
        <f t="shared" si="2"/>
        <v>0</v>
      </c>
    </row>
    <row r="17" spans="1:21" ht="12.75">
      <c r="A17" s="12">
        <v>42298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2600</v>
      </c>
      <c r="N17" s="4">
        <f t="shared" si="1"/>
        <v>0</v>
      </c>
      <c r="O17" s="2">
        <v>2800.8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42299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3600</v>
      </c>
      <c r="N18" s="4">
        <f t="shared" si="1"/>
        <v>0</v>
      </c>
      <c r="O18" s="2">
        <v>2800.8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42300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2100</v>
      </c>
      <c r="N19" s="4">
        <f>L19/M19</f>
        <v>0</v>
      </c>
      <c r="O19" s="2">
        <v>2800.8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42303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2800.8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42304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2800.8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42305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2800.8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42306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6200</v>
      </c>
      <c r="N23" s="4">
        <f t="shared" si="1"/>
        <v>0</v>
      </c>
      <c r="O23" s="2">
        <v>2800.8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42307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6561.9</v>
      </c>
      <c r="N24" s="4">
        <f t="shared" si="1"/>
        <v>0</v>
      </c>
      <c r="O24" s="2">
        <v>2800.8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2446.6</v>
      </c>
      <c r="C25" s="99">
        <f t="shared" si="3"/>
        <v>4.2</v>
      </c>
      <c r="D25" s="99">
        <f t="shared" si="3"/>
        <v>45.3</v>
      </c>
      <c r="E25" s="99">
        <f t="shared" si="3"/>
        <v>156.5</v>
      </c>
      <c r="F25" s="99">
        <f t="shared" si="3"/>
        <v>577.4</v>
      </c>
      <c r="G25" s="99">
        <f t="shared" si="3"/>
        <v>0.5</v>
      </c>
      <c r="H25" s="99">
        <f t="shared" si="3"/>
        <v>68.60000000000001</v>
      </c>
      <c r="I25" s="100">
        <f t="shared" si="3"/>
        <v>707.7</v>
      </c>
      <c r="J25" s="100">
        <f t="shared" si="3"/>
        <v>9.5</v>
      </c>
      <c r="K25" s="42">
        <f t="shared" si="3"/>
        <v>4386.000000000001</v>
      </c>
      <c r="L25" s="42">
        <f t="shared" si="3"/>
        <v>8402.300000000001</v>
      </c>
      <c r="M25" s="42">
        <f t="shared" si="3"/>
        <v>61591.9</v>
      </c>
      <c r="N25" s="14">
        <f t="shared" si="1"/>
        <v>0.13641891222709482</v>
      </c>
      <c r="O25" s="2"/>
      <c r="P25" s="89">
        <f>SUM(P4:P24)</f>
        <v>0</v>
      </c>
      <c r="Q25" s="89">
        <f>SUM(Q4:Q24)</f>
        <v>0</v>
      </c>
      <c r="R25" s="89">
        <f>SUM(R4:R24)</f>
        <v>0</v>
      </c>
      <c r="S25" s="141">
        <f>SUM(S4:S24)</f>
        <v>7494.4</v>
      </c>
      <c r="T25" s="142"/>
      <c r="U25" s="89">
        <f>P25+Q25+S25+R25+T25</f>
        <v>7494.4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42283</v>
      </c>
      <c r="Q30" s="123">
        <v>3567.0022599999998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42283</v>
      </c>
      <c r="Q40" s="129">
        <v>167647.82662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40:P41"/>
    <mergeCell ref="Q40:S41"/>
    <mergeCell ref="Q33:R33"/>
    <mergeCell ref="Q34:R34"/>
    <mergeCell ref="P38:S38"/>
    <mergeCell ref="P39:S39"/>
    <mergeCell ref="P28:S28"/>
    <mergeCell ref="P29:S29"/>
    <mergeCell ref="P30:P31"/>
    <mergeCell ref="Q30:S31"/>
    <mergeCell ref="S23:T23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52" t="s">
        <v>116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  <c r="M27" s="153"/>
      <c r="N27" s="153"/>
    </row>
    <row r="28" spans="1:16" ht="78.75" customHeight="1">
      <c r="A28" s="147" t="s">
        <v>36</v>
      </c>
      <c r="B28" s="143" t="s">
        <v>62</v>
      </c>
      <c r="C28" s="143"/>
      <c r="D28" s="149" t="s">
        <v>63</v>
      </c>
      <c r="E28" s="150"/>
      <c r="F28" s="151" t="s">
        <v>64</v>
      </c>
      <c r="G28" s="145"/>
      <c r="H28" s="144"/>
      <c r="I28" s="149"/>
      <c r="J28" s="144"/>
      <c r="K28" s="145"/>
      <c r="L28" s="158" t="s">
        <v>40</v>
      </c>
      <c r="M28" s="159"/>
      <c r="N28" s="160"/>
      <c r="O28" s="154" t="s">
        <v>117</v>
      </c>
      <c r="P28" s="155"/>
    </row>
    <row r="29" spans="1:16" ht="45">
      <c r="A29" s="148"/>
      <c r="B29" s="71" t="s">
        <v>113</v>
      </c>
      <c r="C29" s="27" t="s">
        <v>25</v>
      </c>
      <c r="D29" s="71" t="str">
        <f>B29</f>
        <v>план на січень-жовтень  2015р.</v>
      </c>
      <c r="E29" s="27" t="str">
        <f>C29</f>
        <v>факт</v>
      </c>
      <c r="F29" s="70" t="str">
        <f>B29</f>
        <v>план на січень-жовтень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січень-жовтень  2015р.</v>
      </c>
      <c r="M29" s="27" t="s">
        <v>25</v>
      </c>
      <c r="N29" s="67" t="s">
        <v>26</v>
      </c>
      <c r="O29" s="145"/>
      <c r="P29" s="149"/>
    </row>
    <row r="30" spans="1:16" ht="23.25" customHeight="1" thickBot="1">
      <c r="A30" s="65">
        <f>жовтень!Q40</f>
        <v>167647.82662</v>
      </c>
      <c r="B30" s="72">
        <v>6735.98</v>
      </c>
      <c r="C30" s="72">
        <v>3987.63</v>
      </c>
      <c r="D30" s="72">
        <v>1600</v>
      </c>
      <c r="E30" s="72">
        <v>593.1</v>
      </c>
      <c r="F30" s="72">
        <v>1332.9</v>
      </c>
      <c r="G30" s="72">
        <v>1859.08</v>
      </c>
      <c r="H30" s="72"/>
      <c r="I30" s="72"/>
      <c r="J30" s="72"/>
      <c r="K30" s="72"/>
      <c r="L30" s="92">
        <v>9668.88</v>
      </c>
      <c r="M30" s="73">
        <v>6439.81</v>
      </c>
      <c r="N30" s="74">
        <v>-3229.07</v>
      </c>
      <c r="O30" s="156">
        <f>жовтень!Q30</f>
        <v>3567.0022599999998</v>
      </c>
      <c r="P30" s="15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3"/>
      <c r="P31" s="143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269865.12</v>
      </c>
      <c r="C47" s="39">
        <v>266821.98</v>
      </c>
      <c r="F47" s="1" t="s">
        <v>24</v>
      </c>
      <c r="G47" s="8"/>
      <c r="H47" s="14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83545</v>
      </c>
      <c r="C48" s="17">
        <v>76670.5</v>
      </c>
      <c r="G48" s="8"/>
      <c r="H48" s="14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73860</v>
      </c>
      <c r="C49" s="16">
        <v>72354.83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5759.3</v>
      </c>
      <c r="C50" s="16">
        <v>5579.73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57522.75</v>
      </c>
      <c r="C51" s="16">
        <v>51473.07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5770</v>
      </c>
      <c r="C52" s="16">
        <v>7492.82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2400</v>
      </c>
      <c r="C53" s="16">
        <v>2083.6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37375.17</v>
      </c>
      <c r="C54" s="16">
        <v>35064.4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536097.34</v>
      </c>
      <c r="C55" s="11">
        <v>517540.93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118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55</v>
      </c>
      <c r="Q1" s="107"/>
      <c r="R1" s="107"/>
      <c r="S1" s="107"/>
      <c r="T1" s="107"/>
      <c r="U1" s="112"/>
    </row>
    <row r="2" spans="1:21" ht="16.5" thickBot="1">
      <c r="A2" s="113" t="s">
        <v>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65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9">
        <v>20883.79</v>
      </c>
      <c r="T23" s="140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41">
        <f>SUM(S4:S23)</f>
        <v>21384.690000000002</v>
      </c>
      <c r="T24" s="142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42064</v>
      </c>
      <c r="Q29" s="123">
        <f>'[1]лютий'!$D$109</f>
        <v>138305.95627000002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49</v>
      </c>
      <c r="R32" s="128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42064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69</v>
      </c>
      <c r="Q1" s="107"/>
      <c r="R1" s="107"/>
      <c r="S1" s="107"/>
      <c r="T1" s="107"/>
      <c r="U1" s="112"/>
    </row>
    <row r="2" spans="1:21" ht="16.5" thickBot="1">
      <c r="A2" s="113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75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9">
        <v>13804</v>
      </c>
      <c r="T24" s="140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41">
        <f>SUM(S4:S24)</f>
        <v>13804</v>
      </c>
      <c r="T25" s="142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42095</v>
      </c>
      <c r="Q30" s="123">
        <f>'[2]березень'!$D$109</f>
        <v>147433.23977000001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42095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79</v>
      </c>
      <c r="Q1" s="107"/>
      <c r="R1" s="107"/>
      <c r="S1" s="107"/>
      <c r="T1" s="107"/>
      <c r="U1" s="112"/>
    </row>
    <row r="2" spans="1:21" ht="16.5" thickBot="1">
      <c r="A2" s="113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82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9">
        <v>7506813.9</v>
      </c>
      <c r="T24" s="140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41">
        <f>SUM(S4:S24)</f>
        <v>7506813.9</v>
      </c>
      <c r="T25" s="142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42125</v>
      </c>
      <c r="Q30" s="123">
        <f>'[1]квітень'!$D$108</f>
        <v>154856.06924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42125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85</v>
      </c>
      <c r="Q1" s="107"/>
      <c r="R1" s="107"/>
      <c r="S1" s="107"/>
      <c r="T1" s="107"/>
      <c r="U1" s="112"/>
    </row>
    <row r="2" spans="1:21" ht="16.5" thickBot="1">
      <c r="A2" s="113" t="s">
        <v>87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3">
        <v>0</v>
      </c>
      <c r="T4" s="134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41">
        <f>SUM(S4:S21)</f>
        <v>0</v>
      </c>
      <c r="T22" s="142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21" t="s">
        <v>37</v>
      </c>
      <c r="Q25" s="121"/>
      <c r="R25" s="121"/>
      <c r="S25" s="121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22" t="s">
        <v>31</v>
      </c>
      <c r="Q26" s="122"/>
      <c r="R26" s="122"/>
      <c r="S26" s="122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9">
        <v>42156</v>
      </c>
      <c r="Q27" s="123">
        <f>'[1]травень'!$D$83</f>
        <v>153606.78</v>
      </c>
      <c r="R27" s="123"/>
      <c r="S27" s="123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0"/>
      <c r="Q28" s="123"/>
      <c r="R28" s="123"/>
      <c r="S28" s="123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7" t="s">
        <v>70</v>
      </c>
      <c r="R30" s="128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6" t="s">
        <v>47</v>
      </c>
      <c r="R31" s="126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21" t="s">
        <v>32</v>
      </c>
      <c r="Q35" s="121"/>
      <c r="R35" s="121"/>
      <c r="S35" s="121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30" t="s">
        <v>33</v>
      </c>
      <c r="Q36" s="130"/>
      <c r="R36" s="130"/>
      <c r="S36" s="130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9">
        <v>42156</v>
      </c>
      <c r="Q37" s="129">
        <v>0</v>
      </c>
      <c r="R37" s="129"/>
      <c r="S37" s="129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0"/>
      <c r="Q38" s="129"/>
      <c r="R38" s="129"/>
      <c r="S38" s="129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90</v>
      </c>
      <c r="Q1" s="107"/>
      <c r="R1" s="107"/>
      <c r="S1" s="107"/>
      <c r="T1" s="107"/>
      <c r="U1" s="112"/>
    </row>
    <row r="2" spans="1:21" ht="16.5" thickBot="1">
      <c r="A2" s="113" t="s">
        <v>92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3">
        <v>2189.4</v>
      </c>
      <c r="T4" s="134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41">
        <f>SUM(S4:S23)</f>
        <v>3437</v>
      </c>
      <c r="T24" s="142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42186</v>
      </c>
      <c r="Q29" s="123">
        <f>'[1]червень'!$D$83</f>
        <v>152943.93305000002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42186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96</v>
      </c>
      <c r="Q1" s="107"/>
      <c r="R1" s="107"/>
      <c r="S1" s="107"/>
      <c r="T1" s="107"/>
      <c r="U1" s="112"/>
    </row>
    <row r="2" spans="1:21" ht="16.5" thickBot="1">
      <c r="A2" s="113" t="s">
        <v>97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41">
        <f>SUM(S4:S26)</f>
        <v>18786615.38</v>
      </c>
      <c r="T27" s="142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1" t="s">
        <v>37</v>
      </c>
      <c r="Q30" s="121"/>
      <c r="R30" s="121"/>
      <c r="S30" s="121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2" t="s">
        <v>31</v>
      </c>
      <c r="Q31" s="122"/>
      <c r="R31" s="122"/>
      <c r="S31" s="122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9">
        <v>42217</v>
      </c>
      <c r="Q32" s="123">
        <f>'[1]липень'!$D$83</f>
        <v>24842.96012</v>
      </c>
      <c r="R32" s="123"/>
      <c r="S32" s="123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0"/>
      <c r="Q33" s="123"/>
      <c r="R33" s="123"/>
      <c r="S33" s="123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7" t="s">
        <v>70</v>
      </c>
      <c r="R35" s="128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6" t="s">
        <v>47</v>
      </c>
      <c r="R36" s="126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1" t="s">
        <v>32</v>
      </c>
      <c r="Q40" s="121"/>
      <c r="R40" s="121"/>
      <c r="S40" s="121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0" t="s">
        <v>33</v>
      </c>
      <c r="Q41" s="130"/>
      <c r="R41" s="130"/>
      <c r="S41" s="130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9">
        <v>42217</v>
      </c>
      <c r="Q42" s="129">
        <f>'[3]залишки  (2)'!$K$6</f>
        <v>167647826.62</v>
      </c>
      <c r="R42" s="129"/>
      <c r="S42" s="129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0"/>
      <c r="Q43" s="129"/>
      <c r="R43" s="129"/>
      <c r="S43" s="129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101</v>
      </c>
      <c r="Q1" s="107"/>
      <c r="R1" s="107"/>
      <c r="S1" s="107"/>
      <c r="T1" s="107"/>
      <c r="U1" s="112"/>
    </row>
    <row r="2" spans="1:21" ht="16.5" thickBot="1">
      <c r="A2" s="113" t="s">
        <v>102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41">
        <f>SUM(S4:S23)</f>
        <v>13749.5</v>
      </c>
      <c r="T24" s="142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42248</v>
      </c>
      <c r="Q29" s="123">
        <f>'[1]серпень'!$D$83</f>
        <v>2162.07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42248</v>
      </c>
      <c r="Q39" s="129">
        <v>161932.82662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50" sqref="Q5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105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106</v>
      </c>
      <c r="Q1" s="107"/>
      <c r="R1" s="107"/>
      <c r="S1" s="107"/>
      <c r="T1" s="107"/>
      <c r="U1" s="112"/>
    </row>
    <row r="2" spans="1:21" ht="16.5" thickBot="1">
      <c r="A2" s="113" t="s">
        <v>108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3">
        <v>0</v>
      </c>
      <c r="T4" s="134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37">
        <v>0</v>
      </c>
      <c r="T6" s="138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41">
        <f>SUM(S4:S25)</f>
        <v>17324.4</v>
      </c>
      <c r="T26" s="142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1" t="s">
        <v>37</v>
      </c>
      <c r="Q29" s="121"/>
      <c r="R29" s="121"/>
      <c r="S29" s="121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2" t="s">
        <v>31</v>
      </c>
      <c r="Q30" s="122"/>
      <c r="R30" s="122"/>
      <c r="S30" s="12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>
        <v>42278</v>
      </c>
      <c r="Q31" s="123">
        <f>'[1]вересень'!$D$83</f>
        <v>1507.10082</v>
      </c>
      <c r="R31" s="123"/>
      <c r="S31" s="123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0"/>
      <c r="Q32" s="123"/>
      <c r="R32" s="123"/>
      <c r="S32" s="123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7" t="s">
        <v>70</v>
      </c>
      <c r="R34" s="128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6" t="s">
        <v>47</v>
      </c>
      <c r="R35" s="126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1" t="s">
        <v>32</v>
      </c>
      <c r="Q39" s="121"/>
      <c r="R39" s="121"/>
      <c r="S39" s="121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30" t="s">
        <v>33</v>
      </c>
      <c r="Q40" s="130"/>
      <c r="R40" s="130"/>
      <c r="S40" s="130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9">
        <v>42278</v>
      </c>
      <c r="Q41" s="129">
        <f>'[3]залишки  (2)'!$K$6/1000</f>
        <v>167647.82662</v>
      </c>
      <c r="R41" s="129"/>
      <c r="S41" s="129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0"/>
      <c r="Q42" s="129"/>
      <c r="R42" s="129"/>
      <c r="S42" s="129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S23:T23"/>
    <mergeCell ref="S24:T24"/>
    <mergeCell ref="P39:S39"/>
    <mergeCell ref="P40:S40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2015-10-06T07:23:05Z</dcterms:modified>
  <cp:category/>
  <cp:version/>
  <cp:contentType/>
  <cp:contentStatus/>
</cp:coreProperties>
</file>